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Резервируемая мощность\2016\2 квартал\"/>
    </mc:Choice>
  </mc:AlternateContent>
  <bookViews>
    <workbookView xWindow="120" yWindow="720" windowWidth="19020" windowHeight="11295"/>
  </bookViews>
  <sheets>
    <sheet name="РММ" sheetId="4" r:id="rId1"/>
    <sheet name="апрель" sheetId="6" state="hidden" r:id="rId2"/>
    <sheet name="май" sheetId="7" state="hidden" r:id="rId3"/>
    <sheet name="июнь" sheetId="8" state="hidden" r:id="rId4"/>
    <sheet name="2 кв" sheetId="9" state="hidden" r:id="rId5"/>
    <sheet name="июль" sheetId="11" state="hidden" r:id="rId6"/>
    <sheet name="август" sheetId="12" state="hidden" r:id="rId7"/>
    <sheet name="сентябрь" sheetId="13" state="hidden" r:id="rId8"/>
    <sheet name="3 кв" sheetId="14" state="hidden" r:id="rId9"/>
    <sheet name="октябрь" sheetId="15" state="hidden" r:id="rId10"/>
    <sheet name="ноябрь" sheetId="16" state="hidden" r:id="rId11"/>
    <sheet name="декабрь" sheetId="17" state="hidden" r:id="rId12"/>
    <sheet name="4 кв" sheetId="18" state="hidden" r:id="rId13"/>
    <sheet name="2016 год" sheetId="19" state="hidden" r:id="rId14"/>
  </sheets>
  <externalReferences>
    <externalReference r:id="rId15"/>
    <externalReference r:id="rId16"/>
  </externalReferences>
  <definedNames>
    <definedName name="_xlnm.Print_Area" localSheetId="4">'2 кв'!$A$35:$D$66</definedName>
    <definedName name="_xlnm.Print_Area" localSheetId="13">'2016 год'!$A$35:$D$66</definedName>
    <definedName name="_xlnm.Print_Area" localSheetId="8">'3 кв'!$A$35:$D$66</definedName>
    <definedName name="_xlnm.Print_Area" localSheetId="12">'4 кв'!$A$35:$D$66</definedName>
    <definedName name="_xlnm.Print_Area" localSheetId="6">август!$A$35:$D$66</definedName>
    <definedName name="_xlnm.Print_Area" localSheetId="1">апрель!$A$35:$D$66</definedName>
    <definedName name="_xlnm.Print_Area" localSheetId="11">декабрь!$A$35:$D$66</definedName>
    <definedName name="_xlnm.Print_Area" localSheetId="5">июль!$A$35:$D$66</definedName>
    <definedName name="_xlnm.Print_Area" localSheetId="3">июнь!$A$35:$D$66</definedName>
    <definedName name="_xlnm.Print_Area" localSheetId="2">май!$A$35:$D$66</definedName>
    <definedName name="_xlnm.Print_Area" localSheetId="10">ноябрь!$A$35:$D$66</definedName>
    <definedName name="_xlnm.Print_Area" localSheetId="9">октябрь!$A$35:$D$66</definedName>
    <definedName name="_xlnm.Print_Area" localSheetId="0">РММ!$A$35:$D$66</definedName>
    <definedName name="_xlnm.Print_Area" localSheetId="7">сентябрь!$A$35:$D$66</definedName>
  </definedNames>
  <calcPr calcId="152511"/>
</workbook>
</file>

<file path=xl/calcChain.xml><?xml version="1.0" encoding="utf-8"?>
<calcChain xmlns="http://schemas.openxmlformats.org/spreadsheetml/2006/main">
  <c r="C47" i="4" l="1"/>
  <c r="B47" i="4"/>
  <c r="D50" i="4" l="1"/>
  <c r="D49" i="4"/>
  <c r="D48" i="4"/>
  <c r="D47" i="4"/>
  <c r="D42" i="4"/>
  <c r="D43" i="4"/>
  <c r="D44" i="4"/>
  <c r="D41" i="4"/>
  <c r="B47" i="9" l="1"/>
  <c r="B47" i="8"/>
  <c r="B47" i="7"/>
  <c r="B47" i="6"/>
  <c r="B47" i="19" l="1"/>
  <c r="B47" i="18"/>
  <c r="B47" i="17"/>
  <c r="B47" i="16"/>
  <c r="B47" i="15"/>
  <c r="B47" i="14"/>
  <c r="B47" i="13"/>
  <c r="B47" i="12"/>
  <c r="B47" i="11"/>
  <c r="C47" i="9"/>
  <c r="D47" i="9" s="1"/>
  <c r="D47" i="8"/>
  <c r="D47" i="7"/>
  <c r="D47" i="6"/>
  <c r="C42" i="9"/>
  <c r="C48" i="9"/>
  <c r="D48" i="9" s="1"/>
  <c r="D16" i="19" l="1"/>
  <c r="C15" i="19"/>
  <c r="C13" i="19"/>
  <c r="B13" i="19"/>
  <c r="D13" i="19" s="1"/>
  <c r="D10" i="19"/>
  <c r="C9" i="19"/>
  <c r="C8" i="19"/>
  <c r="B8" i="19"/>
  <c r="D8" i="19" s="1"/>
  <c r="C50" i="18"/>
  <c r="D50" i="18" s="1"/>
  <c r="C48" i="18"/>
  <c r="C44" i="18"/>
  <c r="D44" i="18" s="1"/>
  <c r="C41" i="18"/>
  <c r="C47" i="18"/>
  <c r="D47" i="18" s="1"/>
  <c r="C42" i="18"/>
  <c r="D42" i="18" s="1"/>
  <c r="D16" i="18"/>
  <c r="C15" i="18"/>
  <c r="C13" i="18"/>
  <c r="B13" i="18"/>
  <c r="D10" i="18"/>
  <c r="C9" i="18"/>
  <c r="C8" i="18"/>
  <c r="B8" i="18"/>
  <c r="D50" i="17"/>
  <c r="C49" i="17"/>
  <c r="D47" i="17"/>
  <c r="D44" i="17"/>
  <c r="C43" i="17"/>
  <c r="D42" i="17"/>
  <c r="D16" i="17"/>
  <c r="C15" i="17"/>
  <c r="C13" i="17"/>
  <c r="B13" i="17"/>
  <c r="D10" i="17"/>
  <c r="C9" i="17"/>
  <c r="C8" i="17"/>
  <c r="B8" i="17"/>
  <c r="D50" i="16"/>
  <c r="C49" i="16"/>
  <c r="D47" i="16"/>
  <c r="D44" i="16"/>
  <c r="C43" i="16"/>
  <c r="D42" i="16"/>
  <c r="D16" i="16"/>
  <c r="C15" i="16"/>
  <c r="C13" i="16"/>
  <c r="B13" i="16"/>
  <c r="D10" i="16"/>
  <c r="C9" i="16"/>
  <c r="C8" i="16"/>
  <c r="B8" i="16"/>
  <c r="D8" i="16" l="1"/>
  <c r="D13" i="16"/>
  <c r="D8" i="17"/>
  <c r="D13" i="17"/>
  <c r="D8" i="18"/>
  <c r="D13" i="18"/>
  <c r="D50" i="15"/>
  <c r="C49" i="15"/>
  <c r="C49" i="18" s="1"/>
  <c r="D47" i="15"/>
  <c r="D44" i="15"/>
  <c r="C43" i="15"/>
  <c r="C43" i="18" s="1"/>
  <c r="D43" i="18" s="1"/>
  <c r="D42" i="15"/>
  <c r="D16" i="15"/>
  <c r="C15" i="15"/>
  <c r="C13" i="15"/>
  <c r="B13" i="15"/>
  <c r="D13" i="15" s="1"/>
  <c r="D10" i="15"/>
  <c r="C9" i="15"/>
  <c r="C8" i="15"/>
  <c r="B8" i="15"/>
  <c r="D8" i="15" s="1"/>
  <c r="C50" i="14" l="1"/>
  <c r="C50" i="19" s="1"/>
  <c r="D50" i="19" s="1"/>
  <c r="C48" i="14"/>
  <c r="C48" i="19" s="1"/>
  <c r="C47" i="14"/>
  <c r="C44" i="14"/>
  <c r="C44" i="19" s="1"/>
  <c r="D44" i="19" s="1"/>
  <c r="C41" i="14"/>
  <c r="C41" i="19" s="1"/>
  <c r="C42" i="14"/>
  <c r="D50" i="14"/>
  <c r="D44" i="14"/>
  <c r="D16" i="14"/>
  <c r="C15" i="14"/>
  <c r="C13" i="14"/>
  <c r="B13" i="14"/>
  <c r="D13" i="14" s="1"/>
  <c r="D10" i="14"/>
  <c r="C9" i="14"/>
  <c r="C8" i="14"/>
  <c r="B8" i="14"/>
  <c r="D8" i="14" s="1"/>
  <c r="D50" i="13"/>
  <c r="C49" i="13"/>
  <c r="D47" i="13"/>
  <c r="D44" i="13"/>
  <c r="C43" i="13"/>
  <c r="D42" i="13"/>
  <c r="D16" i="13"/>
  <c r="C15" i="13"/>
  <c r="C13" i="13"/>
  <c r="B13" i="13"/>
  <c r="D13" i="13" s="1"/>
  <c r="D10" i="13"/>
  <c r="C9" i="13"/>
  <c r="C8" i="13"/>
  <c r="B8" i="13"/>
  <c r="D8" i="13" s="1"/>
  <c r="D42" i="14" l="1"/>
  <c r="C42" i="19"/>
  <c r="D42" i="19" s="1"/>
  <c r="D47" i="14"/>
  <c r="C47" i="19"/>
  <c r="D47" i="19" s="1"/>
  <c r="D50" i="12"/>
  <c r="C49" i="12"/>
  <c r="D47" i="12"/>
  <c r="D44" i="12"/>
  <c r="C43" i="12"/>
  <c r="D42" i="12"/>
  <c r="D16" i="12"/>
  <c r="C15" i="12"/>
  <c r="C13" i="12"/>
  <c r="B13" i="12"/>
  <c r="D13" i="12" s="1"/>
  <c r="D10" i="12"/>
  <c r="C9" i="12"/>
  <c r="C8" i="12"/>
  <c r="B8" i="12"/>
  <c r="D8" i="12" s="1"/>
  <c r="D50" i="11" l="1"/>
  <c r="C49" i="11"/>
  <c r="C49" i="14" s="1"/>
  <c r="D47" i="11"/>
  <c r="D44" i="11"/>
  <c r="C43" i="11"/>
  <c r="C43" i="14" s="1"/>
  <c r="D42" i="11"/>
  <c r="D16" i="11"/>
  <c r="C15" i="11"/>
  <c r="C13" i="11"/>
  <c r="B13" i="11"/>
  <c r="D13" i="11" s="1"/>
  <c r="D10" i="11"/>
  <c r="C9" i="11"/>
  <c r="C8" i="11"/>
  <c r="B8" i="11"/>
  <c r="D8" i="11" s="1"/>
  <c r="D50" i="9" l="1"/>
  <c r="C49" i="9"/>
  <c r="D44" i="9"/>
  <c r="C43" i="9"/>
  <c r="D42" i="9"/>
  <c r="D16" i="9"/>
  <c r="C15" i="9"/>
  <c r="C13" i="9"/>
  <c r="B13" i="9"/>
  <c r="D10" i="9"/>
  <c r="C9" i="9"/>
  <c r="C8" i="9"/>
  <c r="B8" i="9"/>
  <c r="D8" i="9" l="1"/>
  <c r="D13" i="9"/>
  <c r="D50" i="8"/>
  <c r="C49" i="8"/>
  <c r="D44" i="8"/>
  <c r="C43" i="8"/>
  <c r="D42" i="8"/>
  <c r="D16" i="8"/>
  <c r="C15" i="8"/>
  <c r="C13" i="8"/>
  <c r="B13" i="8"/>
  <c r="D10" i="8"/>
  <c r="C9" i="8"/>
  <c r="C8" i="8"/>
  <c r="B8" i="8"/>
  <c r="D8" i="8" l="1"/>
  <c r="D13" i="8"/>
  <c r="D50" i="7"/>
  <c r="C49" i="7"/>
  <c r="D44" i="7"/>
  <c r="C43" i="7"/>
  <c r="D42" i="7"/>
  <c r="D16" i="7"/>
  <c r="C15" i="7"/>
  <c r="C13" i="7"/>
  <c r="B13" i="7"/>
  <c r="D10" i="7"/>
  <c r="C9" i="7"/>
  <c r="C8" i="7"/>
  <c r="B8" i="7"/>
  <c r="D50" i="6"/>
  <c r="C49" i="6"/>
  <c r="D44" i="6"/>
  <c r="C43" i="6"/>
  <c r="D42" i="6"/>
  <c r="D16" i="6"/>
  <c r="C15" i="6"/>
  <c r="C13" i="6"/>
  <c r="B13" i="6"/>
  <c r="D13" i="6" s="1"/>
  <c r="D10" i="6"/>
  <c r="C9" i="6"/>
  <c r="C8" i="6"/>
  <c r="B8" i="6"/>
  <c r="D8" i="6" s="1"/>
  <c r="D8" i="7" l="1"/>
  <c r="D13" i="7"/>
  <c r="C49" i="19"/>
  <c r="D16" i="4"/>
  <c r="C15" i="4"/>
  <c r="C13" i="4"/>
  <c r="B13" i="4"/>
  <c r="D10" i="4"/>
  <c r="C9" i="4"/>
  <c r="C8" i="4"/>
  <c r="B8" i="4"/>
  <c r="D8" i="4" l="1"/>
  <c r="D13" i="4"/>
  <c r="C43" i="19"/>
  <c r="D43" i="19" s="1"/>
</calcChain>
</file>

<file path=xl/sharedStrings.xml><?xml version="1.0" encoding="utf-8"?>
<sst xmlns="http://schemas.openxmlformats.org/spreadsheetml/2006/main" count="974" uniqueCount="43">
  <si>
    <r>
      <t>Информация о величине</t>
    </r>
    <r>
      <rPr>
        <b/>
        <sz val="16"/>
        <color theme="1"/>
        <rFont val="Calibri"/>
        <family val="2"/>
        <charset val="204"/>
        <scheme val="minor"/>
      </rPr>
      <t xml:space="preserve"> </t>
    </r>
    <r>
      <rPr>
        <b/>
        <sz val="16"/>
        <color theme="1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филиалом ОАО "МРСК Юга"-"Калмэнерго"</t>
    </r>
  </si>
  <si>
    <r>
      <t>за __3</t>
    </r>
    <r>
      <rPr>
        <b/>
        <u/>
        <sz val="14"/>
        <color theme="1"/>
        <rFont val="Times New Roman"/>
        <family val="1"/>
        <charset val="204"/>
      </rPr>
      <t xml:space="preserve"> квартал</t>
    </r>
    <r>
      <rPr>
        <b/>
        <sz val="14"/>
        <color theme="1"/>
        <rFont val="Times New Roman"/>
        <family val="1"/>
        <charset val="204"/>
      </rPr>
      <t>_ 20</t>
    </r>
    <r>
      <rPr>
        <b/>
        <u/>
        <sz val="14"/>
        <color theme="1"/>
        <rFont val="Times New Roman"/>
        <family val="1"/>
        <charset val="204"/>
      </rPr>
      <t>14</t>
    </r>
    <r>
      <rPr>
        <b/>
        <sz val="14"/>
        <color theme="1"/>
        <rFont val="Times New Roman"/>
        <family val="1"/>
        <charset val="204"/>
      </rPr>
      <t>_ года</t>
    </r>
  </si>
  <si>
    <t>Уровень напряжения</t>
  </si>
  <si>
    <t>Мощность*, МВт</t>
  </si>
  <si>
    <t>водоканал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</si>
  <si>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</si>
  <si>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</si>
  <si>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</si>
  <si>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</si>
  <si>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</si>
  <si>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</si>
  <si>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</si>
  <si>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Мощность**, МВт</t>
  </si>
  <si>
    <t>Магнит</t>
  </si>
  <si>
    <t>* - величина резервируемой максимальной мощности потребителей электрической энергии,</t>
  </si>
  <si>
    <t>максимальная мощность энергопринимающих устройств которых в границах балансовой</t>
  </si>
  <si>
    <t>принадлежности составляет не менее 670 кВт, заключивших с филиалом договор оказания услуг по</t>
  </si>
  <si>
    <t>передаче электрической энергии.</t>
  </si>
  <si>
    <t>** - величина резервируемой максимальной мощности потребителей электрической энергии,</t>
  </si>
  <si>
    <t>принадлежности составляет не менее 670 кВт, в отношении которых договор оказания услуг по</t>
  </si>
  <si>
    <t>передаче электрической энергии с филиалом заключён гарантирующим поставщиком</t>
  </si>
  <si>
    <t>(энергосбытовой компанией).</t>
  </si>
  <si>
    <t>Заместитель директора филиала "Калмэнерго" по развитию и реализации услуг</t>
  </si>
  <si>
    <t>В.Ф. Чернявских</t>
  </si>
  <si>
    <t>Исп. Ведерников С.Н.</t>
  </si>
  <si>
    <t>(847-22) 2-35-78</t>
  </si>
  <si>
    <t>Исп. Лиджиева С.В.</t>
  </si>
  <si>
    <r>
      <t>Информация о величине</t>
    </r>
    <r>
      <rPr>
        <b/>
        <sz val="16"/>
        <color theme="1"/>
        <rFont val="Calibri"/>
        <family val="2"/>
        <charset val="204"/>
        <scheme val="minor"/>
      </rPr>
      <t xml:space="preserve"> </t>
    </r>
    <r>
      <rPr>
        <b/>
        <sz val="16"/>
        <color theme="1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филиалом ПАО "МРСК Юга"-"Калмэнерго"</t>
    </r>
  </si>
  <si>
    <t>ЗАО "КТК"+Магнит</t>
  </si>
  <si>
    <r>
      <t>за май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</si>
  <si>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апрель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</si>
  <si>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июнь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</si>
  <si>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2 квартал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</si>
  <si>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июль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</si>
  <si>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август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</si>
  <si>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сентябрь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</si>
  <si>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3 квартал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</si>
  <si>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октябрь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</si>
  <si>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ноябрь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</si>
  <si>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декабрь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</si>
  <si>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4 квартал 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</si>
  <si>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r>
      <t>за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</t>
    </r>
  </si>
  <si>
    <t>за 2 квартал 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</si>
</sst>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5" fillId="2" borderId="13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8;&#1077;&#1079;&#1077;&#1088;&#1074;%20&#1084;&#1086;&#1097;&#1085;&#1086;&#1089;&#1090;&#1080;%20&#1050;&#1069;%20&#1080;%20&#1042;&#1086;&#1076;&#1086;&#1082;&#1072;&#1085;&#1072;&#1083;+&#1052;&#1072;&#1075;&#1085;&#1080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69;/&#1087;&#1086;%20&#1084;&#1086;&#1097;&#1085;&#1086;&#1089;&#1090;&#1080;%20&#1087;&#1086;%20&#1084;&#1077;&#1089;.%20&#1074;%20&#1052;&#1056;&#1057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доканал"/>
      <sheetName val="Водоканал тыс кВтч"/>
      <sheetName val="ЗАО Тандер"/>
      <sheetName val="ЗАО Тандер тыс кВтч"/>
      <sheetName val="расчет ССО"/>
      <sheetName val="расчет СБЫТ"/>
      <sheetName val="резерв"/>
      <sheetName val="Готово"/>
      <sheetName val="в МРСК"/>
      <sheetName val="факт мощ на 2015"/>
      <sheetName val="расчет факт мощ 2014"/>
    </sheetNames>
    <sheetDataSet>
      <sheetData sheetId="0"/>
      <sheetData sheetId="1">
        <row r="63">
          <cell r="B63">
            <v>6810</v>
          </cell>
        </row>
        <row r="64">
          <cell r="H64">
            <v>1669</v>
          </cell>
          <cell r="I64">
            <v>2109.2218172447397</v>
          </cell>
          <cell r="J64">
            <v>1517</v>
          </cell>
        </row>
      </sheetData>
      <sheetData sheetId="2"/>
      <sheetData sheetId="3">
        <row r="36">
          <cell r="B36">
            <v>750</v>
          </cell>
        </row>
        <row r="37">
          <cell r="H37">
            <v>297.40951550853566</v>
          </cell>
          <cell r="I37">
            <v>307.00382673730138</v>
          </cell>
          <cell r="J37">
            <v>263.22434135050815</v>
          </cell>
        </row>
      </sheetData>
      <sheetData sheetId="4"/>
      <sheetData sheetId="5"/>
      <sheetData sheetId="6">
        <row r="31">
          <cell r="B31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"/>
      <sheetName val="апрель"/>
      <sheetName val="май"/>
      <sheetName val="июнь"/>
      <sheetName val="2 кв"/>
      <sheetName val="август"/>
      <sheetName val="сентябрь"/>
      <sheetName val="3 кв"/>
      <sheetName val="октябрь"/>
      <sheetName val="ноябрь"/>
      <sheetName val="декабрь"/>
      <sheetName val="4 кв"/>
      <sheetName val="2016 год"/>
    </sheetNames>
    <sheetDataSet>
      <sheetData sheetId="0"/>
      <sheetData sheetId="1"/>
      <sheetData sheetId="2"/>
      <sheetData sheetId="3"/>
      <sheetData sheetId="4">
        <row r="47">
          <cell r="C47">
            <v>3.3109500000000001</v>
          </cell>
        </row>
      </sheetData>
      <sheetData sheetId="5">
        <row r="47">
          <cell r="C47">
            <v>8.5436300000000003</v>
          </cell>
        </row>
      </sheetData>
      <sheetData sheetId="6">
        <row r="47">
          <cell r="C47">
            <v>0.64114000000000004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view="pageBreakPreview" topLeftCell="A35" zoomScale="85" zoomScaleNormal="85" zoomScaleSheetLayoutView="85" workbookViewId="0">
      <selection activeCell="D42" sqref="D4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20"/>
      <c r="C3" s="20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4" hidden="1" x14ac:dyDescent="0.25"/>
    <row r="34" spans="1:4" hidden="1" x14ac:dyDescent="0.25"/>
    <row r="35" spans="1:4" ht="90" customHeight="1" x14ac:dyDescent="0.3">
      <c r="A35" s="39" t="s">
        <v>27</v>
      </c>
      <c r="B35" s="39"/>
      <c r="C35" s="39"/>
      <c r="D35" s="39"/>
    </row>
    <row r="36" spans="1:4" ht="18.75" x14ac:dyDescent="0.3">
      <c r="B36" s="40" t="s">
        <v>42</v>
      </c>
      <c r="C36" s="40"/>
      <c r="D36" s="1"/>
    </row>
    <row r="37" spans="1:4" ht="18.75" x14ac:dyDescent="0.3">
      <c r="B37" s="20"/>
      <c r="C37" s="20"/>
      <c r="D37" s="1"/>
    </row>
    <row r="38" spans="1:4" ht="15.75" thickBot="1" x14ac:dyDescent="0.3"/>
    <row r="39" spans="1:4" ht="18.75" x14ac:dyDescent="0.25">
      <c r="A39" s="41" t="s">
        <v>2</v>
      </c>
      <c r="B39" s="43" t="s">
        <v>3</v>
      </c>
      <c r="C39" s="44"/>
      <c r="D39" s="45"/>
    </row>
    <row r="40" spans="1:4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4" ht="18.75" x14ac:dyDescent="0.25">
      <c r="A41" s="5" t="s">
        <v>8</v>
      </c>
      <c r="B41" s="6">
        <v>0</v>
      </c>
      <c r="C41" s="7">
        <v>0</v>
      </c>
      <c r="D41" s="8">
        <f>B41-C41</f>
        <v>0</v>
      </c>
    </row>
    <row r="42" spans="1:4" ht="18.75" x14ac:dyDescent="0.25">
      <c r="A42" s="21" t="s">
        <v>9</v>
      </c>
      <c r="B42" s="22">
        <v>6.81</v>
      </c>
      <c r="C42" s="24">
        <v>1.2026666666666668</v>
      </c>
      <c r="D42" s="12">
        <f t="shared" ref="D42:D44" si="2">B42-C42</f>
        <v>5.6073333333333331</v>
      </c>
    </row>
    <row r="43" spans="1:4" ht="18.75" x14ac:dyDescent="0.25">
      <c r="A43" s="9" t="s">
        <v>10</v>
      </c>
      <c r="B43" s="10">
        <v>0</v>
      </c>
      <c r="C43" s="11">
        <v>0</v>
      </c>
      <c r="D43" s="12">
        <f t="shared" si="2"/>
        <v>0</v>
      </c>
    </row>
    <row r="44" spans="1:4" ht="19.5" thickBot="1" x14ac:dyDescent="0.3">
      <c r="A44" s="13" t="s">
        <v>11</v>
      </c>
      <c r="B44" s="14">
        <v>0</v>
      </c>
      <c r="C44" s="15">
        <v>0</v>
      </c>
      <c r="D44" s="16">
        <f t="shared" si="2"/>
        <v>0</v>
      </c>
    </row>
    <row r="45" spans="1:4" ht="18.75" x14ac:dyDescent="0.25">
      <c r="A45" s="41" t="s">
        <v>2</v>
      </c>
      <c r="B45" s="46" t="s">
        <v>12</v>
      </c>
      <c r="C45" s="47"/>
      <c r="D45" s="48"/>
    </row>
    <row r="46" spans="1:4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4" ht="18.75" x14ac:dyDescent="0.25">
      <c r="A47" s="5" t="s">
        <v>8</v>
      </c>
      <c r="B47" s="6">
        <f>28.1+0.75</f>
        <v>28.85</v>
      </c>
      <c r="C47" s="7">
        <f>([2]апрель!C47+[2]май!C47+[2]июнь!C47)/3</f>
        <v>4.1652399999999998</v>
      </c>
      <c r="D47" s="8">
        <f>B47-C47</f>
        <v>24.684760000000001</v>
      </c>
    </row>
    <row r="48" spans="1:4" ht="18.75" x14ac:dyDescent="0.25">
      <c r="A48" s="9" t="s">
        <v>9</v>
      </c>
      <c r="B48" s="22">
        <v>0</v>
      </c>
      <c r="C48" s="24">
        <v>0</v>
      </c>
      <c r="D48" s="12">
        <f t="shared" ref="D48:D50" si="3">B48-C48</f>
        <v>0</v>
      </c>
    </row>
    <row r="49" spans="1:12" ht="18.75" x14ac:dyDescent="0.25">
      <c r="A49" s="9" t="s">
        <v>10</v>
      </c>
      <c r="B49" s="10">
        <v>0</v>
      </c>
      <c r="C49" s="11">
        <v>0</v>
      </c>
      <c r="D49" s="12">
        <f t="shared" si="3"/>
        <v>0</v>
      </c>
    </row>
    <row r="50" spans="1:12" ht="19.5" thickBot="1" x14ac:dyDescent="0.3">
      <c r="A50" s="13" t="s">
        <v>11</v>
      </c>
      <c r="B50" s="14">
        <v>0</v>
      </c>
      <c r="C50" s="15">
        <v>0</v>
      </c>
      <c r="D50" s="16">
        <f t="shared" si="3"/>
        <v>0</v>
      </c>
      <c r="G50" s="29"/>
    </row>
    <row r="51" spans="1:12" x14ac:dyDescent="0.25">
      <c r="A51" s="17"/>
      <c r="B51" s="17"/>
      <c r="C51" s="17"/>
      <c r="D51" s="17"/>
      <c r="L51" s="29"/>
    </row>
    <row r="52" spans="1:12" ht="18.75" x14ac:dyDescent="0.25">
      <c r="A52" t="s">
        <v>14</v>
      </c>
      <c r="B52" s="18"/>
      <c r="C52" s="18"/>
      <c r="D52" s="18"/>
    </row>
    <row r="53" spans="1:12" x14ac:dyDescent="0.25">
      <c r="A53" t="s">
        <v>15</v>
      </c>
    </row>
    <row r="54" spans="1:12" x14ac:dyDescent="0.25">
      <c r="A54" t="s">
        <v>16</v>
      </c>
    </row>
    <row r="55" spans="1:12" x14ac:dyDescent="0.25">
      <c r="A55" t="s">
        <v>17</v>
      </c>
    </row>
    <row r="56" spans="1:12" x14ac:dyDescent="0.25">
      <c r="A56" t="s">
        <v>18</v>
      </c>
    </row>
    <row r="57" spans="1:12" x14ac:dyDescent="0.25">
      <c r="A57" t="s">
        <v>15</v>
      </c>
    </row>
    <row r="58" spans="1:12" x14ac:dyDescent="0.25">
      <c r="A58" t="s">
        <v>19</v>
      </c>
    </row>
    <row r="59" spans="1:12" x14ac:dyDescent="0.25">
      <c r="A59" t="s">
        <v>20</v>
      </c>
    </row>
    <row r="60" spans="1:12" x14ac:dyDescent="0.25">
      <c r="A60" t="s">
        <v>21</v>
      </c>
    </row>
    <row r="61" spans="1:12" x14ac:dyDescent="0.25">
      <c r="A61" s="38"/>
      <c r="B61" s="38"/>
    </row>
    <row r="62" spans="1:12" ht="62.25" customHeight="1" x14ac:dyDescent="0.3">
      <c r="A62" s="38"/>
      <c r="B62" s="38"/>
      <c r="D62" s="19"/>
    </row>
  </sheetData>
  <mergeCells count="14">
    <mergeCell ref="A1:D1"/>
    <mergeCell ref="B2:C2"/>
    <mergeCell ref="A5:A6"/>
    <mergeCell ref="B5:D5"/>
    <mergeCell ref="A11:A12"/>
    <mergeCell ref="B11:D11"/>
    <mergeCell ref="A61:B62"/>
    <mergeCell ref="A27:B28"/>
    <mergeCell ref="A35:D35"/>
    <mergeCell ref="B36:C36"/>
    <mergeCell ref="A39:A40"/>
    <mergeCell ref="B39:D39"/>
    <mergeCell ref="A45:A46"/>
    <mergeCell ref="B45:D45"/>
  </mergeCells>
  <pageMargins left="0.7" right="0.7" top="0.75" bottom="0.75" header="0.3" footer="0.3"/>
  <pageSetup paperSize="9" scale="9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5" zoomScale="85" zoomScaleNormal="85" zoomScaleSheetLayoutView="85" workbookViewId="0">
      <selection activeCell="C47" sqref="C47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35"/>
      <c r="C3" s="35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37</v>
      </c>
      <c r="C36" s="40"/>
      <c r="D36" s="1"/>
    </row>
    <row r="37" spans="1:6" ht="18.75" x14ac:dyDescent="0.3">
      <c r="B37" s="35"/>
      <c r="C37" s="35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  <c r="F39" t="s">
        <v>4</v>
      </c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/>
      <c r="D42" s="31">
        <f>B42-C42</f>
        <v>6.81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33"/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v>0</v>
      </c>
      <c r="D48" s="12">
        <v>0</v>
      </c>
    </row>
    <row r="49" spans="1:4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4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4" x14ac:dyDescent="0.25">
      <c r="A51" s="17"/>
      <c r="B51" s="17"/>
      <c r="C51" s="17"/>
      <c r="D51" s="17"/>
    </row>
    <row r="52" spans="1:4" ht="18.75" x14ac:dyDescent="0.25">
      <c r="A52" t="s">
        <v>14</v>
      </c>
      <c r="B52" s="18"/>
      <c r="C52" s="18"/>
      <c r="D52" s="18"/>
    </row>
    <row r="53" spans="1:4" x14ac:dyDescent="0.25">
      <c r="A53" t="s">
        <v>15</v>
      </c>
    </row>
    <row r="54" spans="1:4" x14ac:dyDescent="0.25">
      <c r="A54" t="s">
        <v>16</v>
      </c>
    </row>
    <row r="55" spans="1:4" x14ac:dyDescent="0.25">
      <c r="A55" t="s">
        <v>17</v>
      </c>
    </row>
    <row r="56" spans="1:4" x14ac:dyDescent="0.25">
      <c r="A56" t="s">
        <v>18</v>
      </c>
    </row>
    <row r="57" spans="1:4" x14ac:dyDescent="0.25">
      <c r="A57" t="s">
        <v>15</v>
      </c>
    </row>
    <row r="58" spans="1:4" x14ac:dyDescent="0.25">
      <c r="A58" t="s">
        <v>19</v>
      </c>
    </row>
    <row r="59" spans="1:4" x14ac:dyDescent="0.25">
      <c r="A59" t="s">
        <v>20</v>
      </c>
    </row>
    <row r="60" spans="1:4" x14ac:dyDescent="0.25">
      <c r="A60" t="s">
        <v>21</v>
      </c>
    </row>
    <row r="61" spans="1:4" x14ac:dyDescent="0.25">
      <c r="A61" s="38" t="s">
        <v>22</v>
      </c>
      <c r="B61" s="38"/>
    </row>
    <row r="62" spans="1:4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1:D1"/>
    <mergeCell ref="B2:C2"/>
    <mergeCell ref="A5:A6"/>
    <mergeCell ref="B5:D5"/>
    <mergeCell ref="A11:A12"/>
    <mergeCell ref="B11:D11"/>
    <mergeCell ref="A61:B62"/>
    <mergeCell ref="A27:B28"/>
    <mergeCell ref="A35:D35"/>
    <mergeCell ref="B36:C36"/>
    <mergeCell ref="A39:A40"/>
    <mergeCell ref="B39:D39"/>
    <mergeCell ref="A45:A46"/>
    <mergeCell ref="B45:D45"/>
  </mergeCells>
  <pageMargins left="0.7" right="0.7" top="0.75" bottom="0.75" header="0.3" footer="0.3"/>
  <pageSetup paperSize="9" scale="95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5" zoomScale="85" zoomScaleNormal="85" zoomScaleSheetLayoutView="85" workbookViewId="0">
      <selection activeCell="C42" sqref="C4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36"/>
      <c r="C3" s="36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38</v>
      </c>
      <c r="C36" s="40"/>
      <c r="D36" s="1"/>
    </row>
    <row r="37" spans="1:6" ht="18.75" x14ac:dyDescent="0.3">
      <c r="B37" s="36"/>
      <c r="C37" s="36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  <c r="F39" t="s">
        <v>4</v>
      </c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/>
      <c r="D42" s="31">
        <f>B42-C42</f>
        <v>6.81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33"/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v>0</v>
      </c>
      <c r="D48" s="12">
        <v>0</v>
      </c>
    </row>
    <row r="49" spans="1:4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4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4" x14ac:dyDescent="0.25">
      <c r="A51" s="17"/>
      <c r="B51" s="17"/>
      <c r="C51" s="17"/>
      <c r="D51" s="17"/>
    </row>
    <row r="52" spans="1:4" ht="18.75" x14ac:dyDescent="0.25">
      <c r="A52" t="s">
        <v>14</v>
      </c>
      <c r="B52" s="18"/>
      <c r="C52" s="18"/>
      <c r="D52" s="18"/>
    </row>
    <row r="53" spans="1:4" x14ac:dyDescent="0.25">
      <c r="A53" t="s">
        <v>15</v>
      </c>
    </row>
    <row r="54" spans="1:4" x14ac:dyDescent="0.25">
      <c r="A54" t="s">
        <v>16</v>
      </c>
    </row>
    <row r="55" spans="1:4" x14ac:dyDescent="0.25">
      <c r="A55" t="s">
        <v>17</v>
      </c>
    </row>
    <row r="56" spans="1:4" x14ac:dyDescent="0.25">
      <c r="A56" t="s">
        <v>18</v>
      </c>
    </row>
    <row r="57" spans="1:4" x14ac:dyDescent="0.25">
      <c r="A57" t="s">
        <v>15</v>
      </c>
    </row>
    <row r="58" spans="1:4" x14ac:dyDescent="0.25">
      <c r="A58" t="s">
        <v>19</v>
      </c>
    </row>
    <row r="59" spans="1:4" x14ac:dyDescent="0.25">
      <c r="A59" t="s">
        <v>20</v>
      </c>
    </row>
    <row r="60" spans="1:4" x14ac:dyDescent="0.25">
      <c r="A60" t="s">
        <v>21</v>
      </c>
    </row>
    <row r="61" spans="1:4" x14ac:dyDescent="0.25">
      <c r="A61" s="38" t="s">
        <v>22</v>
      </c>
      <c r="B61" s="38"/>
    </row>
    <row r="62" spans="1:4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5" zoomScale="85" zoomScaleNormal="85" zoomScaleSheetLayoutView="85" workbookViewId="0">
      <selection activeCell="C42" sqref="C4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36"/>
      <c r="C3" s="36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39</v>
      </c>
      <c r="C36" s="40"/>
      <c r="D36" s="1"/>
    </row>
    <row r="37" spans="1:6" ht="18.75" x14ac:dyDescent="0.3">
      <c r="B37" s="36"/>
      <c r="C37" s="36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/>
      <c r="D42" s="31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33"/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v>0</v>
      </c>
      <c r="D48" s="12">
        <v>0</v>
      </c>
    </row>
    <row r="49" spans="1:4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4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4" x14ac:dyDescent="0.25">
      <c r="A51" s="17"/>
      <c r="B51" s="17"/>
      <c r="C51" s="17"/>
      <c r="D51" s="17"/>
    </row>
    <row r="52" spans="1:4" ht="18.75" x14ac:dyDescent="0.25">
      <c r="A52" t="s">
        <v>14</v>
      </c>
      <c r="B52" s="18"/>
      <c r="C52" s="18"/>
      <c r="D52" s="18"/>
    </row>
    <row r="53" spans="1:4" x14ac:dyDescent="0.25">
      <c r="A53" t="s">
        <v>15</v>
      </c>
    </row>
    <row r="54" spans="1:4" x14ac:dyDescent="0.25">
      <c r="A54" t="s">
        <v>16</v>
      </c>
    </row>
    <row r="55" spans="1:4" x14ac:dyDescent="0.25">
      <c r="A55" t="s">
        <v>17</v>
      </c>
    </row>
    <row r="56" spans="1:4" x14ac:dyDescent="0.25">
      <c r="A56" t="s">
        <v>18</v>
      </c>
    </row>
    <row r="57" spans="1:4" x14ac:dyDescent="0.25">
      <c r="A57" t="s">
        <v>15</v>
      </c>
    </row>
    <row r="58" spans="1:4" x14ac:dyDescent="0.25">
      <c r="A58" t="s">
        <v>19</v>
      </c>
    </row>
    <row r="59" spans="1:4" x14ac:dyDescent="0.25">
      <c r="A59" t="s">
        <v>20</v>
      </c>
    </row>
    <row r="60" spans="1:4" x14ac:dyDescent="0.25">
      <c r="A60" t="s">
        <v>21</v>
      </c>
    </row>
    <row r="61" spans="1:4" x14ac:dyDescent="0.25">
      <c r="A61" s="38" t="s">
        <v>22</v>
      </c>
      <c r="B61" s="38"/>
    </row>
    <row r="62" spans="1:4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topLeftCell="A35" zoomScale="85" zoomScaleNormal="85" zoomScaleSheetLayoutView="85" workbookViewId="0">
      <selection activeCell="B37" sqref="B37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36"/>
      <c r="C3" s="36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40</v>
      </c>
      <c r="C36" s="40"/>
      <c r="D36" s="1"/>
    </row>
    <row r="37" spans="1:6" ht="18.75" x14ac:dyDescent="0.3">
      <c r="B37" s="36"/>
      <c r="C37" s="36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24">
        <f>(октябрь!C41+ноябрь!C41+декабрь!C41)/3</f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>
        <f>(октябрь!C42+ноябрь!C42+декабрь!C42)/3</f>
        <v>0</v>
      </c>
      <c r="D42" s="31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24">
        <f>(октябрь!C43+ноябрь!C43+декабрь!C43)/3</f>
        <v>0</v>
      </c>
      <c r="D43" s="25">
        <f t="shared" ref="D43:D44" si="2">B43-C43</f>
        <v>0</v>
      </c>
    </row>
    <row r="44" spans="1:6" ht="19.5" thickBot="1" x14ac:dyDescent="0.3">
      <c r="A44" s="13" t="s">
        <v>11</v>
      </c>
      <c r="B44" s="14">
        <v>0</v>
      </c>
      <c r="C44" s="24">
        <f>(октябрь!C44+ноябрь!C44+декабрь!C44)/3</f>
        <v>0</v>
      </c>
      <c r="D44" s="25">
        <f t="shared" si="2"/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7">
        <f>(октябрь!C47+ноябрь!C47+декабрь!C47)/3</f>
        <v>0</v>
      </c>
      <c r="D47" s="37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f>(октябрь!C48+ноябрь!C48+декабрь!C48)/3</f>
        <v>0</v>
      </c>
      <c r="D48" s="12">
        <v>0</v>
      </c>
    </row>
    <row r="49" spans="1:8" ht="18.75" x14ac:dyDescent="0.25">
      <c r="A49" s="9" t="s">
        <v>10</v>
      </c>
      <c r="B49" s="10">
        <v>0</v>
      </c>
      <c r="C49" s="11">
        <f>(октябрь!C49+ноябрь!C49+декабрь!C49)/3</f>
        <v>0</v>
      </c>
      <c r="D49" s="12">
        <v>0</v>
      </c>
    </row>
    <row r="50" spans="1:8" ht="19.5" thickBot="1" x14ac:dyDescent="0.3">
      <c r="A50" s="13" t="s">
        <v>11</v>
      </c>
      <c r="B50" s="14">
        <v>0</v>
      </c>
      <c r="C50" s="15">
        <f>(октябрь!C50+ноябрь!C50+декабрь!C50)/3</f>
        <v>0</v>
      </c>
      <c r="D50" s="16">
        <f t="shared" ref="D50" si="3">B50-C50</f>
        <v>0</v>
      </c>
    </row>
    <row r="51" spans="1:8" x14ac:dyDescent="0.25">
      <c r="A51" s="17"/>
      <c r="B51" s="17"/>
      <c r="C51" s="17"/>
      <c r="D51" s="17"/>
    </row>
    <row r="52" spans="1:8" ht="18.75" x14ac:dyDescent="0.25">
      <c r="A52" t="s">
        <v>14</v>
      </c>
      <c r="B52" s="18"/>
      <c r="C52" s="18"/>
      <c r="D52" s="18"/>
    </row>
    <row r="53" spans="1:8" x14ac:dyDescent="0.25">
      <c r="A53" t="s">
        <v>15</v>
      </c>
      <c r="H53" s="29"/>
    </row>
    <row r="54" spans="1:8" x14ac:dyDescent="0.25">
      <c r="A54" t="s">
        <v>16</v>
      </c>
    </row>
    <row r="55" spans="1:8" x14ac:dyDescent="0.25">
      <c r="A55" t="s">
        <v>17</v>
      </c>
    </row>
    <row r="56" spans="1:8" x14ac:dyDescent="0.25">
      <c r="A56" t="s">
        <v>18</v>
      </c>
    </row>
    <row r="57" spans="1:8" x14ac:dyDescent="0.25">
      <c r="A57" t="s">
        <v>15</v>
      </c>
    </row>
    <row r="58" spans="1:8" x14ac:dyDescent="0.25">
      <c r="A58" t="s">
        <v>19</v>
      </c>
    </row>
    <row r="59" spans="1:8" x14ac:dyDescent="0.25">
      <c r="A59" t="s">
        <v>20</v>
      </c>
    </row>
    <row r="60" spans="1:8" x14ac:dyDescent="0.25">
      <c r="A60" t="s">
        <v>21</v>
      </c>
    </row>
    <row r="61" spans="1:8" x14ac:dyDescent="0.25">
      <c r="A61" s="38" t="s">
        <v>22</v>
      </c>
      <c r="B61" s="38"/>
    </row>
    <row r="62" spans="1:8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topLeftCell="A35" zoomScale="85" zoomScaleNormal="85" zoomScaleSheetLayoutView="85" workbookViewId="0">
      <selection activeCell="L50" sqref="L50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36"/>
      <c r="C3" s="36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41</v>
      </c>
      <c r="C36" s="40"/>
      <c r="D36" s="1"/>
    </row>
    <row r="37" spans="1:6" ht="18.75" x14ac:dyDescent="0.3">
      <c r="B37" s="36"/>
      <c r="C37" s="36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24">
        <f>(РММ!C41+'2 кв'!C41+'3 кв'!C41+'4 кв'!C41)/4</f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32">
        <f>(РММ!C42+'2 кв'!C42+'3 кв'!C42+'4 кв'!C42)/4</f>
        <v>0.30066666666666669</v>
      </c>
      <c r="D42" s="31">
        <f>B42-C42</f>
        <v>6.5093333333333332</v>
      </c>
      <c r="F42" t="s">
        <v>4</v>
      </c>
    </row>
    <row r="43" spans="1:6" ht="18.75" x14ac:dyDescent="0.25">
      <c r="A43" s="9" t="s">
        <v>10</v>
      </c>
      <c r="B43" s="10">
        <v>0</v>
      </c>
      <c r="C43" s="24">
        <f>(РММ!C43+'2 кв'!C43+'3 кв'!C43+'4 кв'!C43)/4</f>
        <v>0</v>
      </c>
      <c r="D43" s="25">
        <f t="shared" ref="D43:D44" si="2">B43-C43</f>
        <v>0</v>
      </c>
    </row>
    <row r="44" spans="1:6" ht="19.5" thickBot="1" x14ac:dyDescent="0.3">
      <c r="A44" s="13" t="s">
        <v>11</v>
      </c>
      <c r="B44" s="14">
        <v>0</v>
      </c>
      <c r="C44" s="24">
        <f>(РММ!C44+'2 кв'!C44+'3 кв'!C44+'4 кв'!C44)/4</f>
        <v>0</v>
      </c>
      <c r="D44" s="25">
        <f t="shared" si="2"/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7">
        <f>(РММ!C47+'2 кв'!C47+'3 кв'!C47+'4 кв'!C47)/4</f>
        <v>1.04131</v>
      </c>
      <c r="D47" s="8">
        <f>B47-C47</f>
        <v>27.808690000000002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f>(РММ!C48+'2 кв'!C48+'3 кв'!C48+'4 кв'!C48)/4</f>
        <v>0</v>
      </c>
      <c r="D48" s="12">
        <v>0</v>
      </c>
    </row>
    <row r="49" spans="1:8" ht="18.75" x14ac:dyDescent="0.25">
      <c r="A49" s="9" t="s">
        <v>10</v>
      </c>
      <c r="B49" s="10">
        <v>0</v>
      </c>
      <c r="C49" s="11">
        <f>(РММ!C49+'2 кв'!C49+'3 кв'!C49+'4 кв'!C49)/4</f>
        <v>0</v>
      </c>
      <c r="D49" s="12">
        <v>0</v>
      </c>
    </row>
    <row r="50" spans="1:8" ht="19.5" thickBot="1" x14ac:dyDescent="0.3">
      <c r="A50" s="13" t="s">
        <v>11</v>
      </c>
      <c r="B50" s="14">
        <v>0</v>
      </c>
      <c r="C50" s="15">
        <f>(РММ!C50+'2 кв'!C50+'3 кв'!C50+'4 кв'!C50)/4</f>
        <v>0</v>
      </c>
      <c r="D50" s="16">
        <f t="shared" ref="D50" si="3">B50-C50</f>
        <v>0</v>
      </c>
    </row>
    <row r="51" spans="1:8" x14ac:dyDescent="0.25">
      <c r="A51" s="17"/>
      <c r="B51" s="17"/>
      <c r="C51" s="17"/>
      <c r="D51" s="17"/>
    </row>
    <row r="52" spans="1:8" ht="18.75" x14ac:dyDescent="0.25">
      <c r="A52" t="s">
        <v>14</v>
      </c>
      <c r="B52" s="18"/>
      <c r="C52" s="18"/>
      <c r="D52" s="18"/>
    </row>
    <row r="53" spans="1:8" x14ac:dyDescent="0.25">
      <c r="A53" t="s">
        <v>15</v>
      </c>
      <c r="H53" s="29"/>
    </row>
    <row r="54" spans="1:8" x14ac:dyDescent="0.25">
      <c r="A54" t="s">
        <v>16</v>
      </c>
    </row>
    <row r="55" spans="1:8" x14ac:dyDescent="0.25">
      <c r="A55" t="s">
        <v>17</v>
      </c>
    </row>
    <row r="56" spans="1:8" x14ac:dyDescent="0.25">
      <c r="A56" t="s">
        <v>18</v>
      </c>
    </row>
    <row r="57" spans="1:8" x14ac:dyDescent="0.25">
      <c r="A57" t="s">
        <v>15</v>
      </c>
    </row>
    <row r="58" spans="1:8" x14ac:dyDescent="0.25">
      <c r="A58" t="s">
        <v>19</v>
      </c>
    </row>
    <row r="59" spans="1:8" x14ac:dyDescent="0.25">
      <c r="A59" t="s">
        <v>20</v>
      </c>
    </row>
    <row r="60" spans="1:8" x14ac:dyDescent="0.25">
      <c r="A60" t="s">
        <v>21</v>
      </c>
    </row>
    <row r="61" spans="1:8" x14ac:dyDescent="0.25">
      <c r="A61" s="38" t="s">
        <v>22</v>
      </c>
      <c r="B61" s="38"/>
    </row>
    <row r="62" spans="1:8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5" zoomScale="85" zoomScaleNormal="85" zoomScaleSheetLayoutView="85" workbookViewId="0">
      <selection activeCell="L44" sqref="L44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23"/>
      <c r="C3" s="23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30</v>
      </c>
      <c r="C36" s="40"/>
      <c r="D36" s="1"/>
    </row>
    <row r="37" spans="1:6" ht="18.75" x14ac:dyDescent="0.3">
      <c r="B37" s="23"/>
      <c r="C37" s="23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/>
      <c r="D42" s="25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7"/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v>0</v>
      </c>
      <c r="D48" s="25">
        <v>0</v>
      </c>
    </row>
    <row r="49" spans="1:4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4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4" x14ac:dyDescent="0.25">
      <c r="A51" s="17"/>
      <c r="B51" s="17"/>
      <c r="C51" s="17"/>
      <c r="D51" s="17"/>
    </row>
    <row r="52" spans="1:4" ht="18.75" x14ac:dyDescent="0.25">
      <c r="A52" t="s">
        <v>14</v>
      </c>
      <c r="B52" s="18"/>
      <c r="C52" s="18"/>
      <c r="D52" s="18"/>
    </row>
    <row r="53" spans="1:4" x14ac:dyDescent="0.25">
      <c r="A53" t="s">
        <v>15</v>
      </c>
    </row>
    <row r="54" spans="1:4" x14ac:dyDescent="0.25">
      <c r="A54" t="s">
        <v>16</v>
      </c>
    </row>
    <row r="55" spans="1:4" x14ac:dyDescent="0.25">
      <c r="A55" t="s">
        <v>17</v>
      </c>
    </row>
    <row r="56" spans="1:4" x14ac:dyDescent="0.25">
      <c r="A56" t="s">
        <v>18</v>
      </c>
    </row>
    <row r="57" spans="1:4" x14ac:dyDescent="0.25">
      <c r="A57" t="s">
        <v>15</v>
      </c>
    </row>
    <row r="58" spans="1:4" x14ac:dyDescent="0.25">
      <c r="A58" t="s">
        <v>19</v>
      </c>
    </row>
    <row r="59" spans="1:4" x14ac:dyDescent="0.25">
      <c r="A59" t="s">
        <v>20</v>
      </c>
    </row>
    <row r="60" spans="1:4" x14ac:dyDescent="0.25">
      <c r="A60" t="s">
        <v>21</v>
      </c>
    </row>
    <row r="61" spans="1:4" x14ac:dyDescent="0.25">
      <c r="A61" s="38" t="s">
        <v>22</v>
      </c>
      <c r="B61" s="38"/>
    </row>
    <row r="62" spans="1:4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5" zoomScale="85" zoomScaleNormal="85" zoomScaleSheetLayoutView="85" workbookViewId="0">
      <selection activeCell="A36" sqref="A36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23"/>
      <c r="C3" s="23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29</v>
      </c>
      <c r="C36" s="40"/>
      <c r="D36" s="1"/>
    </row>
    <row r="37" spans="1:6" ht="18.75" x14ac:dyDescent="0.3">
      <c r="B37" s="23"/>
      <c r="C37" s="23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/>
      <c r="D42" s="25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7"/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v>0</v>
      </c>
      <c r="D48" s="25">
        <v>0</v>
      </c>
    </row>
    <row r="49" spans="1:4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4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4" x14ac:dyDescent="0.25">
      <c r="A51" s="17"/>
      <c r="B51" s="17"/>
      <c r="C51" s="17"/>
      <c r="D51" s="17"/>
    </row>
    <row r="52" spans="1:4" ht="18.75" x14ac:dyDescent="0.25">
      <c r="A52" t="s">
        <v>14</v>
      </c>
      <c r="B52" s="18"/>
      <c r="C52" s="18"/>
      <c r="D52" s="18"/>
    </row>
    <row r="53" spans="1:4" x14ac:dyDescent="0.25">
      <c r="A53" t="s">
        <v>15</v>
      </c>
    </row>
    <row r="54" spans="1:4" x14ac:dyDescent="0.25">
      <c r="A54" t="s">
        <v>16</v>
      </c>
    </row>
    <row r="55" spans="1:4" x14ac:dyDescent="0.25">
      <c r="A55" t="s">
        <v>17</v>
      </c>
    </row>
    <row r="56" spans="1:4" x14ac:dyDescent="0.25">
      <c r="A56" t="s">
        <v>18</v>
      </c>
    </row>
    <row r="57" spans="1:4" x14ac:dyDescent="0.25">
      <c r="A57" t="s">
        <v>15</v>
      </c>
    </row>
    <row r="58" spans="1:4" x14ac:dyDescent="0.25">
      <c r="A58" t="s">
        <v>19</v>
      </c>
    </row>
    <row r="59" spans="1:4" x14ac:dyDescent="0.25">
      <c r="A59" t="s">
        <v>20</v>
      </c>
    </row>
    <row r="60" spans="1:4" x14ac:dyDescent="0.25">
      <c r="A60" t="s">
        <v>21</v>
      </c>
    </row>
    <row r="61" spans="1:4" x14ac:dyDescent="0.25">
      <c r="A61" s="38" t="s">
        <v>22</v>
      </c>
      <c r="B61" s="38"/>
    </row>
    <row r="62" spans="1:4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5" zoomScale="85" zoomScaleNormal="85" zoomScaleSheetLayoutView="85" workbookViewId="0">
      <selection activeCell="A36" sqref="A36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26"/>
      <c r="C3" s="26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31</v>
      </c>
      <c r="C36" s="40"/>
      <c r="D36" s="1"/>
    </row>
    <row r="37" spans="1:6" ht="18.75" x14ac:dyDescent="0.3">
      <c r="B37" s="26"/>
      <c r="C37" s="26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/>
      <c r="D42" s="25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7"/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v>0</v>
      </c>
      <c r="D48" s="25">
        <v>0</v>
      </c>
    </row>
    <row r="49" spans="1:4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4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4" x14ac:dyDescent="0.25">
      <c r="A51" s="17"/>
      <c r="B51" s="17"/>
      <c r="C51" s="17"/>
      <c r="D51" s="17"/>
    </row>
    <row r="52" spans="1:4" ht="18.75" x14ac:dyDescent="0.25">
      <c r="A52" t="s">
        <v>14</v>
      </c>
      <c r="B52" s="18"/>
      <c r="C52" s="18"/>
      <c r="D52" s="18"/>
    </row>
    <row r="53" spans="1:4" x14ac:dyDescent="0.25">
      <c r="A53" t="s">
        <v>15</v>
      </c>
    </row>
    <row r="54" spans="1:4" x14ac:dyDescent="0.25">
      <c r="A54" t="s">
        <v>16</v>
      </c>
    </row>
    <row r="55" spans="1:4" x14ac:dyDescent="0.25">
      <c r="A55" t="s">
        <v>17</v>
      </c>
    </row>
    <row r="56" spans="1:4" x14ac:dyDescent="0.25">
      <c r="A56" t="s">
        <v>18</v>
      </c>
    </row>
    <row r="57" spans="1:4" x14ac:dyDescent="0.25">
      <c r="A57" t="s">
        <v>15</v>
      </c>
    </row>
    <row r="58" spans="1:4" x14ac:dyDescent="0.25">
      <c r="A58" t="s">
        <v>19</v>
      </c>
    </row>
    <row r="59" spans="1:4" x14ac:dyDescent="0.25">
      <c r="A59" t="s">
        <v>20</v>
      </c>
    </row>
    <row r="60" spans="1:4" x14ac:dyDescent="0.25">
      <c r="A60" t="s">
        <v>21</v>
      </c>
    </row>
    <row r="61" spans="1:4" x14ac:dyDescent="0.25">
      <c r="A61" s="38" t="s">
        <v>22</v>
      </c>
      <c r="B61" s="38"/>
    </row>
    <row r="62" spans="1:4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1:D1"/>
    <mergeCell ref="B2:C2"/>
    <mergeCell ref="A5:A6"/>
    <mergeCell ref="B5:D5"/>
    <mergeCell ref="A11:A12"/>
    <mergeCell ref="B11:D11"/>
    <mergeCell ref="A61:B62"/>
    <mergeCell ref="A27:B28"/>
    <mergeCell ref="A35:D35"/>
    <mergeCell ref="B36:C36"/>
    <mergeCell ref="A39:A40"/>
    <mergeCell ref="B39:D39"/>
    <mergeCell ref="A45:A46"/>
    <mergeCell ref="B45:D45"/>
  </mergeCells>
  <pageMargins left="0.7" right="0.7" top="0.75" bottom="0.75" header="0.3" footer="0.3"/>
  <pageSetup paperSize="9" scale="95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topLeftCell="A35" zoomScale="85" zoomScaleNormal="85" zoomScaleSheetLayoutView="85" workbookViewId="0">
      <selection activeCell="B46" sqref="B46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27"/>
      <c r="C3" s="27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32</v>
      </c>
      <c r="C36" s="40"/>
      <c r="D36" s="1"/>
    </row>
    <row r="37" spans="1:6" ht="18.75" x14ac:dyDescent="0.3">
      <c r="B37" s="27"/>
      <c r="C37" s="27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32">
        <f>(апрель!C42+май!C42+июнь!C42)/3</f>
        <v>0</v>
      </c>
      <c r="D42" s="31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7">
        <f>(апрель!C47+май!C47+июнь!C47)/3</f>
        <v>0</v>
      </c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f>(апрель!C48+май!C48+июнь!C48)/3</f>
        <v>0</v>
      </c>
      <c r="D48" s="31">
        <f>B48-C48</f>
        <v>0</v>
      </c>
    </row>
    <row r="49" spans="1:8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8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8" x14ac:dyDescent="0.25">
      <c r="A51" s="17"/>
      <c r="B51" s="17"/>
      <c r="C51" s="17"/>
      <c r="D51" s="17"/>
    </row>
    <row r="52" spans="1:8" ht="18.75" x14ac:dyDescent="0.25">
      <c r="A52" t="s">
        <v>14</v>
      </c>
      <c r="B52" s="18"/>
      <c r="C52" s="18"/>
      <c r="D52" s="18"/>
    </row>
    <row r="53" spans="1:8" x14ac:dyDescent="0.25">
      <c r="A53" t="s">
        <v>15</v>
      </c>
      <c r="H53" s="29"/>
    </row>
    <row r="54" spans="1:8" x14ac:dyDescent="0.25">
      <c r="A54" t="s">
        <v>16</v>
      </c>
    </row>
    <row r="55" spans="1:8" x14ac:dyDescent="0.25">
      <c r="A55" t="s">
        <v>17</v>
      </c>
    </row>
    <row r="56" spans="1:8" x14ac:dyDescent="0.25">
      <c r="A56" t="s">
        <v>18</v>
      </c>
    </row>
    <row r="57" spans="1:8" x14ac:dyDescent="0.25">
      <c r="A57" t="s">
        <v>15</v>
      </c>
    </row>
    <row r="58" spans="1:8" x14ac:dyDescent="0.25">
      <c r="A58" t="s">
        <v>19</v>
      </c>
    </row>
    <row r="59" spans="1:8" x14ac:dyDescent="0.25">
      <c r="A59" t="s">
        <v>20</v>
      </c>
    </row>
    <row r="60" spans="1:8" x14ac:dyDescent="0.25">
      <c r="A60" t="s">
        <v>21</v>
      </c>
    </row>
    <row r="61" spans="1:8" x14ac:dyDescent="0.25">
      <c r="A61" s="38" t="s">
        <v>22</v>
      </c>
      <c r="B61" s="38"/>
    </row>
    <row r="62" spans="1:8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5" zoomScale="85" zoomScaleNormal="85" zoomScaleSheetLayoutView="85" workbookViewId="0">
      <selection activeCell="C47" sqref="C47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28"/>
      <c r="C3" s="28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33</v>
      </c>
      <c r="C36" s="40"/>
      <c r="D36" s="1"/>
    </row>
    <row r="37" spans="1:6" ht="18.75" x14ac:dyDescent="0.3">
      <c r="B37" s="28"/>
      <c r="C37" s="28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/>
      <c r="D42" s="31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33"/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v>0</v>
      </c>
      <c r="D48" s="12">
        <v>0</v>
      </c>
    </row>
    <row r="49" spans="1:4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4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4" x14ac:dyDescent="0.25">
      <c r="A51" s="17"/>
      <c r="B51" s="17"/>
      <c r="C51" s="17"/>
      <c r="D51" s="17"/>
    </row>
    <row r="52" spans="1:4" ht="18.75" x14ac:dyDescent="0.25">
      <c r="A52" t="s">
        <v>14</v>
      </c>
      <c r="B52" s="18"/>
      <c r="C52" s="18"/>
      <c r="D52" s="18"/>
    </row>
    <row r="53" spans="1:4" x14ac:dyDescent="0.25">
      <c r="A53" t="s">
        <v>15</v>
      </c>
    </row>
    <row r="54" spans="1:4" x14ac:dyDescent="0.25">
      <c r="A54" t="s">
        <v>16</v>
      </c>
    </row>
    <row r="55" spans="1:4" x14ac:dyDescent="0.25">
      <c r="A55" t="s">
        <v>17</v>
      </c>
    </row>
    <row r="56" spans="1:4" x14ac:dyDescent="0.25">
      <c r="A56" t="s">
        <v>18</v>
      </c>
    </row>
    <row r="57" spans="1:4" x14ac:dyDescent="0.25">
      <c r="A57" t="s">
        <v>15</v>
      </c>
    </row>
    <row r="58" spans="1:4" x14ac:dyDescent="0.25">
      <c r="A58" t="s">
        <v>19</v>
      </c>
    </row>
    <row r="59" spans="1:4" x14ac:dyDescent="0.25">
      <c r="A59" t="s">
        <v>20</v>
      </c>
    </row>
    <row r="60" spans="1:4" x14ac:dyDescent="0.25">
      <c r="A60" t="s">
        <v>21</v>
      </c>
    </row>
    <row r="61" spans="1:4" x14ac:dyDescent="0.25">
      <c r="A61" s="38" t="s">
        <v>22</v>
      </c>
      <c r="B61" s="38"/>
    </row>
    <row r="62" spans="1:4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1:D1"/>
    <mergeCell ref="B2:C2"/>
    <mergeCell ref="A5:A6"/>
    <mergeCell ref="B5:D5"/>
    <mergeCell ref="A11:A12"/>
    <mergeCell ref="B11:D11"/>
    <mergeCell ref="A61:B62"/>
    <mergeCell ref="A27:B28"/>
    <mergeCell ref="A35:D35"/>
    <mergeCell ref="B36:C36"/>
    <mergeCell ref="A39:A40"/>
    <mergeCell ref="B39:D39"/>
    <mergeCell ref="A45:A46"/>
    <mergeCell ref="B45:D45"/>
  </mergeCells>
  <pageMargins left="0.7" right="0.7" top="0.75" bottom="0.75" header="0.3" footer="0.3"/>
  <pageSetup paperSize="9" scale="95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5" zoomScale="85" zoomScaleNormal="85" zoomScaleSheetLayoutView="85" workbookViewId="0">
      <selection activeCell="G62" sqref="G6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30"/>
      <c r="C3" s="30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34</v>
      </c>
      <c r="C36" s="40"/>
      <c r="D36" s="1"/>
    </row>
    <row r="37" spans="1:6" ht="18.75" x14ac:dyDescent="0.3">
      <c r="B37" s="30"/>
      <c r="C37" s="30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/>
      <c r="D42" s="31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7"/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v>0</v>
      </c>
      <c r="D48" s="12">
        <v>0</v>
      </c>
    </row>
    <row r="49" spans="1:4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4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4" x14ac:dyDescent="0.25">
      <c r="A51" s="17"/>
      <c r="B51" s="17"/>
      <c r="C51" s="17"/>
      <c r="D51" s="17"/>
    </row>
    <row r="52" spans="1:4" ht="18.75" x14ac:dyDescent="0.25">
      <c r="A52" t="s">
        <v>14</v>
      </c>
      <c r="B52" s="18"/>
      <c r="C52" s="18"/>
      <c r="D52" s="18"/>
    </row>
    <row r="53" spans="1:4" x14ac:dyDescent="0.25">
      <c r="A53" t="s">
        <v>15</v>
      </c>
    </row>
    <row r="54" spans="1:4" x14ac:dyDescent="0.25">
      <c r="A54" t="s">
        <v>16</v>
      </c>
    </row>
    <row r="55" spans="1:4" x14ac:dyDescent="0.25">
      <c r="A55" t="s">
        <v>17</v>
      </c>
    </row>
    <row r="56" spans="1:4" x14ac:dyDescent="0.25">
      <c r="A56" t="s">
        <v>18</v>
      </c>
    </row>
    <row r="57" spans="1:4" x14ac:dyDescent="0.25">
      <c r="A57" t="s">
        <v>15</v>
      </c>
    </row>
    <row r="58" spans="1:4" x14ac:dyDescent="0.25">
      <c r="A58" t="s">
        <v>19</v>
      </c>
    </row>
    <row r="59" spans="1:4" x14ac:dyDescent="0.25">
      <c r="A59" t="s">
        <v>20</v>
      </c>
    </row>
    <row r="60" spans="1:4" x14ac:dyDescent="0.25">
      <c r="A60" t="s">
        <v>21</v>
      </c>
    </row>
    <row r="61" spans="1:4" x14ac:dyDescent="0.25">
      <c r="A61" s="38" t="s">
        <v>22</v>
      </c>
      <c r="B61" s="38"/>
    </row>
    <row r="62" spans="1:4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5" zoomScale="85" zoomScaleNormal="85" zoomScaleSheetLayoutView="85" workbookViewId="0">
      <selection activeCell="C47" sqref="C47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34"/>
      <c r="C3" s="34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35</v>
      </c>
      <c r="C36" s="40"/>
      <c r="D36" s="1"/>
    </row>
    <row r="37" spans="1:6" ht="18.75" x14ac:dyDescent="0.3">
      <c r="B37" s="34"/>
      <c r="C37" s="34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/>
      <c r="D42" s="31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11">
        <f t="shared" ref="C43" si="2">B43-D43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15"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33"/>
      <c r="D47" s="8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v>0</v>
      </c>
      <c r="D48" s="12">
        <v>0</v>
      </c>
    </row>
    <row r="49" spans="1:4" ht="18.75" x14ac:dyDescent="0.25">
      <c r="A49" s="9" t="s">
        <v>10</v>
      </c>
      <c r="B49" s="10">
        <v>0</v>
      </c>
      <c r="C49" s="11">
        <f t="shared" ref="C49" si="3">B49-D49</f>
        <v>0</v>
      </c>
      <c r="D49" s="12">
        <v>0</v>
      </c>
    </row>
    <row r="50" spans="1:4" ht="19.5" thickBot="1" x14ac:dyDescent="0.3">
      <c r="A50" s="13" t="s">
        <v>11</v>
      </c>
      <c r="B50" s="14">
        <v>0</v>
      </c>
      <c r="C50" s="15">
        <v>0</v>
      </c>
      <c r="D50" s="16">
        <f>[1]резерв!B71</f>
        <v>0</v>
      </c>
    </row>
    <row r="51" spans="1:4" x14ac:dyDescent="0.25">
      <c r="A51" s="17"/>
      <c r="B51" s="17"/>
      <c r="C51" s="17"/>
      <c r="D51" s="17"/>
    </row>
    <row r="52" spans="1:4" ht="18.75" x14ac:dyDescent="0.25">
      <c r="A52" t="s">
        <v>14</v>
      </c>
      <c r="B52" s="18"/>
      <c r="C52" s="18"/>
      <c r="D52" s="18"/>
    </row>
    <row r="53" spans="1:4" x14ac:dyDescent="0.25">
      <c r="A53" t="s">
        <v>15</v>
      </c>
    </row>
    <row r="54" spans="1:4" x14ac:dyDescent="0.25">
      <c r="A54" t="s">
        <v>16</v>
      </c>
    </row>
    <row r="55" spans="1:4" x14ac:dyDescent="0.25">
      <c r="A55" t="s">
        <v>17</v>
      </c>
    </row>
    <row r="56" spans="1:4" x14ac:dyDescent="0.25">
      <c r="A56" t="s">
        <v>18</v>
      </c>
    </row>
    <row r="57" spans="1:4" x14ac:dyDescent="0.25">
      <c r="A57" t="s">
        <v>15</v>
      </c>
    </row>
    <row r="58" spans="1:4" x14ac:dyDescent="0.25">
      <c r="A58" t="s">
        <v>19</v>
      </c>
    </row>
    <row r="59" spans="1:4" x14ac:dyDescent="0.25">
      <c r="A59" t="s">
        <v>20</v>
      </c>
    </row>
    <row r="60" spans="1:4" x14ac:dyDescent="0.25">
      <c r="A60" t="s">
        <v>21</v>
      </c>
    </row>
    <row r="61" spans="1:4" x14ac:dyDescent="0.25">
      <c r="A61" s="38" t="s">
        <v>22</v>
      </c>
      <c r="B61" s="38"/>
    </row>
    <row r="62" spans="1:4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topLeftCell="A35" zoomScale="85" zoomScaleNormal="85" zoomScaleSheetLayoutView="85" workbookViewId="0">
      <selection activeCell="B67" sqref="B67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hidden="1" customHeight="1" x14ac:dyDescent="0.3">
      <c r="A1" s="39" t="s">
        <v>0</v>
      </c>
      <c r="B1" s="39"/>
      <c r="C1" s="39"/>
      <c r="D1" s="39"/>
    </row>
    <row r="2" spans="1:6" ht="18.75" hidden="1" x14ac:dyDescent="0.3">
      <c r="B2" s="40" t="s">
        <v>1</v>
      </c>
      <c r="C2" s="40"/>
      <c r="D2" s="1"/>
    </row>
    <row r="3" spans="1:6" ht="18.75" hidden="1" x14ac:dyDescent="0.3">
      <c r="B3" s="34"/>
      <c r="C3" s="34"/>
      <c r="D3" s="1"/>
    </row>
    <row r="4" spans="1:6" hidden="1" x14ac:dyDescent="0.25"/>
    <row r="5" spans="1:6" ht="18.75" hidden="1" x14ac:dyDescent="0.25">
      <c r="A5" s="41" t="s">
        <v>2</v>
      </c>
      <c r="B5" s="43" t="s">
        <v>3</v>
      </c>
      <c r="C5" s="44"/>
      <c r="D5" s="45"/>
      <c r="F5" t="s">
        <v>4</v>
      </c>
    </row>
    <row r="6" spans="1:6" ht="19.5" hidden="1" thickBot="1" x14ac:dyDescent="0.3">
      <c r="A6" s="42"/>
      <c r="B6" s="2" t="s">
        <v>5</v>
      </c>
      <c r="C6" s="3" t="s">
        <v>6</v>
      </c>
      <c r="D6" s="4" t="s">
        <v>7</v>
      </c>
    </row>
    <row r="7" spans="1:6" ht="18.75" hidden="1" x14ac:dyDescent="0.25">
      <c r="A7" s="5" t="s">
        <v>8</v>
      </c>
      <c r="B7" s="6">
        <v>0</v>
      </c>
      <c r="C7" s="7">
        <v>0</v>
      </c>
      <c r="D7" s="8">
        <v>0</v>
      </c>
    </row>
    <row r="8" spans="1:6" ht="18.75" hidden="1" x14ac:dyDescent="0.25">
      <c r="A8" s="9" t="s">
        <v>9</v>
      </c>
      <c r="B8" s="10">
        <f>'[1]Водоканал тыс кВтч'!B63/1000</f>
        <v>6.81</v>
      </c>
      <c r="C8" s="11">
        <f>('[1]Водоканал тыс кВтч'!H64+'[1]Водоканал тыс кВтч'!I64+'[1]Водоканал тыс кВтч'!J64)/3/1000</f>
        <v>1.7650739390815797</v>
      </c>
      <c r="D8" s="12">
        <f>B8-C8</f>
        <v>5.0449260609184199</v>
      </c>
    </row>
    <row r="9" spans="1:6" ht="18.75" hidden="1" x14ac:dyDescent="0.25">
      <c r="A9" s="9" t="s">
        <v>10</v>
      </c>
      <c r="B9" s="10">
        <v>0</v>
      </c>
      <c r="C9" s="11">
        <f t="shared" ref="C9" si="0">B9-D9</f>
        <v>0</v>
      </c>
      <c r="D9" s="12">
        <v>0</v>
      </c>
    </row>
    <row r="10" spans="1:6" ht="19.5" hidden="1" thickBot="1" x14ac:dyDescent="0.3">
      <c r="A10" s="13" t="s">
        <v>11</v>
      </c>
      <c r="B10" s="14">
        <v>0</v>
      </c>
      <c r="C10" s="15">
        <v>0</v>
      </c>
      <c r="D10" s="16">
        <f>[1]резерв!B31</f>
        <v>0</v>
      </c>
    </row>
    <row r="11" spans="1:6" ht="18.75" hidden="1" x14ac:dyDescent="0.25">
      <c r="A11" s="41" t="s">
        <v>2</v>
      </c>
      <c r="B11" s="43" t="s">
        <v>12</v>
      </c>
      <c r="C11" s="44"/>
      <c r="D11" s="45"/>
      <c r="F11" t="s">
        <v>13</v>
      </c>
    </row>
    <row r="12" spans="1:6" ht="19.5" hidden="1" thickBot="1" x14ac:dyDescent="0.3">
      <c r="A12" s="42"/>
      <c r="B12" s="2" t="s">
        <v>5</v>
      </c>
      <c r="C12" s="3" t="s">
        <v>6</v>
      </c>
      <c r="D12" s="4" t="s">
        <v>7</v>
      </c>
    </row>
    <row r="13" spans="1:6" ht="18.75" hidden="1" x14ac:dyDescent="0.25">
      <c r="A13" s="5" t="s">
        <v>8</v>
      </c>
      <c r="B13" s="6">
        <f>'[1]ЗАО Тандер тыс кВтч'!B36/1000</f>
        <v>0.75</v>
      </c>
      <c r="C13" s="7">
        <f>('[1]ЗАО Тандер тыс кВтч'!H37+'[1]ЗАО Тандер тыс кВтч'!I37+'[1]ЗАО Тандер тыс кВтч'!J37)/3/1000</f>
        <v>0.28921256119878169</v>
      </c>
      <c r="D13" s="8">
        <f>B13-C13</f>
        <v>0.46078743880121831</v>
      </c>
    </row>
    <row r="14" spans="1:6" ht="18.75" hidden="1" x14ac:dyDescent="0.25">
      <c r="A14" s="9" t="s">
        <v>9</v>
      </c>
      <c r="B14" s="10">
        <v>0</v>
      </c>
      <c r="C14" s="11">
        <v>0</v>
      </c>
      <c r="D14" s="12">
        <v>0</v>
      </c>
    </row>
    <row r="15" spans="1:6" ht="18.75" hidden="1" x14ac:dyDescent="0.25">
      <c r="A15" s="9" t="s">
        <v>10</v>
      </c>
      <c r="B15" s="10">
        <v>0</v>
      </c>
      <c r="C15" s="11">
        <f t="shared" ref="C15" si="1">B15-D15</f>
        <v>0</v>
      </c>
      <c r="D15" s="12">
        <v>0</v>
      </c>
    </row>
    <row r="16" spans="1:6" ht="19.5" hidden="1" thickBot="1" x14ac:dyDescent="0.3">
      <c r="A16" s="13" t="s">
        <v>11</v>
      </c>
      <c r="B16" s="14">
        <v>0</v>
      </c>
      <c r="C16" s="15">
        <v>0</v>
      </c>
      <c r="D16" s="16">
        <f>[1]резерв!B37</f>
        <v>0</v>
      </c>
    </row>
    <row r="17" spans="1:4" hidden="1" x14ac:dyDescent="0.25">
      <c r="A17" s="17"/>
      <c r="B17" s="17"/>
      <c r="C17" s="17"/>
      <c r="D17" s="17"/>
    </row>
    <row r="18" spans="1:4" ht="18.75" hidden="1" x14ac:dyDescent="0.25">
      <c r="A18" t="s">
        <v>14</v>
      </c>
      <c r="B18" s="18"/>
      <c r="C18" s="18"/>
      <c r="D18" s="18"/>
    </row>
    <row r="19" spans="1:4" hidden="1" x14ac:dyDescent="0.25">
      <c r="A19" t="s">
        <v>15</v>
      </c>
    </row>
    <row r="20" spans="1:4" hidden="1" x14ac:dyDescent="0.25">
      <c r="A20" t="s">
        <v>16</v>
      </c>
    </row>
    <row r="21" spans="1:4" hidden="1" x14ac:dyDescent="0.25">
      <c r="A21" t="s">
        <v>17</v>
      </c>
    </row>
    <row r="22" spans="1:4" hidden="1" x14ac:dyDescent="0.25">
      <c r="A22" t="s">
        <v>18</v>
      </c>
    </row>
    <row r="23" spans="1:4" hidden="1" x14ac:dyDescent="0.25">
      <c r="A23" t="s">
        <v>15</v>
      </c>
    </row>
    <row r="24" spans="1:4" hidden="1" x14ac:dyDescent="0.25">
      <c r="A24" t="s">
        <v>19</v>
      </c>
    </row>
    <row r="25" spans="1:4" hidden="1" x14ac:dyDescent="0.25">
      <c r="A25" t="s">
        <v>20</v>
      </c>
    </row>
    <row r="26" spans="1:4" hidden="1" x14ac:dyDescent="0.25">
      <c r="A26" t="s">
        <v>21</v>
      </c>
    </row>
    <row r="27" spans="1:4" hidden="1" x14ac:dyDescent="0.25">
      <c r="A27" s="38" t="s">
        <v>22</v>
      </c>
      <c r="B27" s="38"/>
    </row>
    <row r="28" spans="1:4" ht="62.25" hidden="1" customHeight="1" x14ac:dyDescent="0.3">
      <c r="A28" s="38"/>
      <c r="B28" s="38"/>
      <c r="D28" s="19" t="s">
        <v>23</v>
      </c>
    </row>
    <row r="29" spans="1:4" hidden="1" x14ac:dyDescent="0.25"/>
    <row r="30" spans="1:4" hidden="1" x14ac:dyDescent="0.25"/>
    <row r="31" spans="1:4" hidden="1" x14ac:dyDescent="0.25">
      <c r="A31" t="s">
        <v>24</v>
      </c>
    </row>
    <row r="32" spans="1:4" hidden="1" x14ac:dyDescent="0.25">
      <c r="A32" t="s">
        <v>25</v>
      </c>
    </row>
    <row r="33" spans="1:6" hidden="1" x14ac:dyDescent="0.25"/>
    <row r="34" spans="1:6" hidden="1" x14ac:dyDescent="0.25"/>
    <row r="35" spans="1:6" ht="90" customHeight="1" x14ac:dyDescent="0.3">
      <c r="A35" s="39" t="s">
        <v>27</v>
      </c>
      <c r="B35" s="39"/>
      <c r="C35" s="39"/>
      <c r="D35" s="39"/>
    </row>
    <row r="36" spans="1:6" ht="18.75" x14ac:dyDescent="0.3">
      <c r="B36" s="40" t="s">
        <v>36</v>
      </c>
      <c r="C36" s="40"/>
      <c r="D36" s="1"/>
    </row>
    <row r="37" spans="1:6" ht="18.75" x14ac:dyDescent="0.3">
      <c r="B37" s="34"/>
      <c r="C37" s="34"/>
      <c r="D37" s="1"/>
    </row>
    <row r="38" spans="1:6" ht="15.75" thickBot="1" x14ac:dyDescent="0.3"/>
    <row r="39" spans="1:6" ht="18.75" x14ac:dyDescent="0.25">
      <c r="A39" s="41" t="s">
        <v>2</v>
      </c>
      <c r="B39" s="43" t="s">
        <v>3</v>
      </c>
      <c r="C39" s="44"/>
      <c r="D39" s="45"/>
    </row>
    <row r="40" spans="1:6" ht="19.5" thickBot="1" x14ac:dyDescent="0.3">
      <c r="A40" s="42"/>
      <c r="B40" s="2" t="s">
        <v>5</v>
      </c>
      <c r="C40" s="3" t="s">
        <v>6</v>
      </c>
      <c r="D40" s="4" t="s">
        <v>7</v>
      </c>
    </row>
    <row r="41" spans="1:6" ht="18.75" x14ac:dyDescent="0.25">
      <c r="A41" s="5" t="s">
        <v>8</v>
      </c>
      <c r="B41" s="6">
        <v>0</v>
      </c>
      <c r="C41" s="7">
        <f>(июль!C41+август!C41+сентябрь!C41)/3</f>
        <v>0</v>
      </c>
      <c r="D41" s="8">
        <v>0</v>
      </c>
    </row>
    <row r="42" spans="1:6" ht="18.75" x14ac:dyDescent="0.25">
      <c r="A42" s="21" t="s">
        <v>9</v>
      </c>
      <c r="B42" s="22">
        <v>6.81</v>
      </c>
      <c r="C42" s="24">
        <f>(июль!C42+август!C42+сентябрь!C42)/3</f>
        <v>0</v>
      </c>
      <c r="D42" s="31">
        <f>B42-C42</f>
        <v>6.81</v>
      </c>
      <c r="F42" t="s">
        <v>4</v>
      </c>
    </row>
    <row r="43" spans="1:6" ht="18.75" x14ac:dyDescent="0.25">
      <c r="A43" s="9" t="s">
        <v>10</v>
      </c>
      <c r="B43" s="10">
        <v>0</v>
      </c>
      <c r="C43" s="24">
        <f>(июль!C43+август!C43+сентябрь!C43)/3</f>
        <v>0</v>
      </c>
      <c r="D43" s="12">
        <v>0</v>
      </c>
    </row>
    <row r="44" spans="1:6" ht="19.5" thickBot="1" x14ac:dyDescent="0.3">
      <c r="A44" s="13" t="s">
        <v>11</v>
      </c>
      <c r="B44" s="14">
        <v>0</v>
      </c>
      <c r="C44" s="24">
        <f>(июль!C44+август!C44+сентябрь!C44)/3</f>
        <v>0</v>
      </c>
      <c r="D44" s="16">
        <f>[1]резерв!B65</f>
        <v>0</v>
      </c>
    </row>
    <row r="45" spans="1:6" ht="18.75" x14ac:dyDescent="0.25">
      <c r="A45" s="41" t="s">
        <v>2</v>
      </c>
      <c r="B45" s="43" t="s">
        <v>12</v>
      </c>
      <c r="C45" s="44"/>
      <c r="D45" s="45"/>
    </row>
    <row r="46" spans="1:6" ht="19.5" thickBot="1" x14ac:dyDescent="0.3">
      <c r="A46" s="42"/>
      <c r="B46" s="2" t="s">
        <v>5</v>
      </c>
      <c r="C46" s="3" t="s">
        <v>6</v>
      </c>
      <c r="D46" s="4" t="s">
        <v>7</v>
      </c>
    </row>
    <row r="47" spans="1:6" ht="18.75" x14ac:dyDescent="0.25">
      <c r="A47" s="5" t="s">
        <v>8</v>
      </c>
      <c r="B47" s="6">
        <f>28.1+0.75</f>
        <v>28.85</v>
      </c>
      <c r="C47" s="7">
        <f>(июль!C47+август!C47+сентябрь!C47)/3</f>
        <v>0</v>
      </c>
      <c r="D47" s="37">
        <f>B47-C47</f>
        <v>28.85</v>
      </c>
      <c r="F47" t="s">
        <v>28</v>
      </c>
    </row>
    <row r="48" spans="1:6" ht="18.75" x14ac:dyDescent="0.25">
      <c r="A48" s="9" t="s">
        <v>9</v>
      </c>
      <c r="B48" s="10">
        <v>0</v>
      </c>
      <c r="C48" s="11">
        <f>(июль!C48+август!C48+сентябрь!C48)/3</f>
        <v>0</v>
      </c>
      <c r="D48" s="12">
        <v>0</v>
      </c>
    </row>
    <row r="49" spans="1:8" ht="18.75" x14ac:dyDescent="0.25">
      <c r="A49" s="9" t="s">
        <v>10</v>
      </c>
      <c r="B49" s="10">
        <v>0</v>
      </c>
      <c r="C49" s="11">
        <f>(июль!C49+август!C49+сентябрь!C49)/3</f>
        <v>0</v>
      </c>
      <c r="D49" s="12">
        <v>0</v>
      </c>
    </row>
    <row r="50" spans="1:8" ht="19.5" thickBot="1" x14ac:dyDescent="0.3">
      <c r="A50" s="13" t="s">
        <v>11</v>
      </c>
      <c r="B50" s="14">
        <v>0</v>
      </c>
      <c r="C50" s="15">
        <f>(июль!C50+август!C50+сентябрь!C50)/3</f>
        <v>0</v>
      </c>
      <c r="D50" s="16">
        <f>[1]резерв!B71</f>
        <v>0</v>
      </c>
    </row>
    <row r="51" spans="1:8" x14ac:dyDescent="0.25">
      <c r="A51" s="17"/>
      <c r="B51" s="17"/>
      <c r="C51" s="17"/>
      <c r="D51" s="17"/>
    </row>
    <row r="52" spans="1:8" ht="18.75" x14ac:dyDescent="0.25">
      <c r="A52" t="s">
        <v>14</v>
      </c>
      <c r="B52" s="18"/>
      <c r="C52" s="18"/>
      <c r="D52" s="18"/>
    </row>
    <row r="53" spans="1:8" x14ac:dyDescent="0.25">
      <c r="A53" t="s">
        <v>15</v>
      </c>
      <c r="H53" s="29"/>
    </row>
    <row r="54" spans="1:8" x14ac:dyDescent="0.25">
      <c r="A54" t="s">
        <v>16</v>
      </c>
    </row>
    <row r="55" spans="1:8" x14ac:dyDescent="0.25">
      <c r="A55" t="s">
        <v>17</v>
      </c>
    </row>
    <row r="56" spans="1:8" x14ac:dyDescent="0.25">
      <c r="A56" t="s">
        <v>18</v>
      </c>
    </row>
    <row r="57" spans="1:8" x14ac:dyDescent="0.25">
      <c r="A57" t="s">
        <v>15</v>
      </c>
    </row>
    <row r="58" spans="1:8" x14ac:dyDescent="0.25">
      <c r="A58" t="s">
        <v>19</v>
      </c>
    </row>
    <row r="59" spans="1:8" x14ac:dyDescent="0.25">
      <c r="A59" t="s">
        <v>20</v>
      </c>
    </row>
    <row r="60" spans="1:8" x14ac:dyDescent="0.25">
      <c r="A60" t="s">
        <v>21</v>
      </c>
    </row>
    <row r="61" spans="1:8" x14ac:dyDescent="0.25">
      <c r="A61" s="38" t="s">
        <v>22</v>
      </c>
      <c r="B61" s="38"/>
    </row>
    <row r="62" spans="1:8" ht="62.25" customHeight="1" x14ac:dyDescent="0.3">
      <c r="A62" s="38"/>
      <c r="B62" s="38"/>
      <c r="D62" s="19" t="s">
        <v>23</v>
      </c>
    </row>
    <row r="65" spans="1:1" x14ac:dyDescent="0.25">
      <c r="A65" t="s">
        <v>26</v>
      </c>
    </row>
    <row r="66" spans="1:1" x14ac:dyDescent="0.25">
      <c r="A66" t="s">
        <v>25</v>
      </c>
    </row>
  </sheetData>
  <mergeCells count="14">
    <mergeCell ref="A61:B62"/>
    <mergeCell ref="A27:B28"/>
    <mergeCell ref="A35:D35"/>
    <mergeCell ref="B36:C36"/>
    <mergeCell ref="A39:A40"/>
    <mergeCell ref="B39:D39"/>
    <mergeCell ref="A45:A46"/>
    <mergeCell ref="B45:D45"/>
    <mergeCell ref="A1:D1"/>
    <mergeCell ref="B2:C2"/>
    <mergeCell ref="A5:A6"/>
    <mergeCell ref="B5:D5"/>
    <mergeCell ref="A11:A12"/>
    <mergeCell ref="B11:D11"/>
  </mergeCells>
  <pageMargins left="0.7" right="0.7" top="0.75" bottom="0.75" header="0.3" footer="0.3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РММ</vt:lpstr>
      <vt:lpstr>апрель</vt:lpstr>
      <vt:lpstr>май</vt:lpstr>
      <vt:lpstr>июнь</vt:lpstr>
      <vt:lpstr>2 кв</vt:lpstr>
      <vt:lpstr>июль</vt:lpstr>
      <vt:lpstr>август</vt:lpstr>
      <vt:lpstr>сентябрь</vt:lpstr>
      <vt:lpstr>3 кв</vt:lpstr>
      <vt:lpstr>октябрь</vt:lpstr>
      <vt:lpstr>ноябрь</vt:lpstr>
      <vt:lpstr>декабрь</vt:lpstr>
      <vt:lpstr>4 кв</vt:lpstr>
      <vt:lpstr>2016 год</vt:lpstr>
      <vt:lpstr>'2 кв'!Область_печати</vt:lpstr>
      <vt:lpstr>'2016 год'!Область_печати</vt:lpstr>
      <vt:lpstr>'3 кв'!Область_печати</vt:lpstr>
      <vt:lpstr>'4 кв'!Область_печати</vt:lpstr>
      <vt:lpstr>август!Область_печати</vt:lpstr>
      <vt:lpstr>апрель!Область_печати</vt:lpstr>
      <vt:lpstr>декабрь!Область_печати</vt:lpstr>
      <vt:lpstr>июль!Область_печати</vt:lpstr>
      <vt:lpstr>июнь!Область_печати</vt:lpstr>
      <vt:lpstr>май!Область_печати</vt:lpstr>
      <vt:lpstr>ноябрь!Область_печати</vt:lpstr>
      <vt:lpstr>октябрь!Область_печати</vt:lpstr>
      <vt:lpstr>РММ!Область_печати</vt:lpstr>
      <vt:lpstr>сентябрь!Область_печати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Лиджиева Саглара Владимировна</dc:creator>
  <cp:lastModifiedBy>Пономаренко Татьяна Александровна</cp:lastModifiedBy>
  <cp:lastPrinted>2016-04-19T11:19:45Z</cp:lastPrinted>
  <dcterms:created xsi:type="dcterms:W3CDTF">2015-03-10T06:39:00Z</dcterms:created>
  <dcterms:modified xsi:type="dcterms:W3CDTF">2016-07-25T05:57:49Z</dcterms:modified>
</cp:coreProperties>
</file>